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kills Boost Team\Supply Chain\Sub Contractor Controls Audit\2022 Audit\Fees and Charges\"/>
    </mc:Choice>
  </mc:AlternateContent>
  <xr:revisionPtr revIDLastSave="0" documentId="13_ncr:1_{9228FA77-0D7F-4227-ACAB-1A4BB02AD9BE}" xr6:coauthVersionLast="47" xr6:coauthVersionMax="47" xr10:uidLastSave="{00000000-0000-0000-0000-000000000000}"/>
  <bookViews>
    <workbookView xWindow="-120" yWindow="-120" windowWidth="20730" windowHeight="11160" xr2:uid="{4FEAF4E0-1715-45C7-B026-FDBBE7CE8AE6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2" l="1"/>
  <c r="D13" i="2"/>
  <c r="C13" i="2"/>
  <c r="B13" i="2"/>
  <c r="E12" i="2"/>
  <c r="D12" i="2"/>
  <c r="C12" i="2"/>
  <c r="B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<sst xmlns="http://schemas.openxmlformats.org/spreadsheetml/2006/main" count="30" uniqueCount="22">
  <si>
    <t>Total Revenue</t>
  </si>
  <si>
    <t>Subcontractor</t>
  </si>
  <si>
    <t>BPP</t>
  </si>
  <si>
    <t>Gen2</t>
  </si>
  <si>
    <t>GTG</t>
  </si>
  <si>
    <t>National College</t>
  </si>
  <si>
    <t xml:space="preserve">DPG </t>
  </si>
  <si>
    <t>Stagecoach</t>
  </si>
  <si>
    <t>Abellio</t>
  </si>
  <si>
    <t>Retention/Mgt Fee</t>
  </si>
  <si>
    <t>Carlisle College</t>
  </si>
  <si>
    <t>Dudley College</t>
  </si>
  <si>
    <t>Leeds College</t>
  </si>
  <si>
    <t>Salford College</t>
  </si>
  <si>
    <t>Wolverhampton University</t>
  </si>
  <si>
    <t>Comment</t>
  </si>
  <si>
    <t>Split delivery model - DPG/Realise</t>
  </si>
  <si>
    <t>Split delivery model - Stagecoach/Realise</t>
  </si>
  <si>
    <t>Split delivery model - Abellio/Realise</t>
  </si>
  <si>
    <t>N/A</t>
  </si>
  <si>
    <t>Realise Retention</t>
  </si>
  <si>
    <t>Sub-contractor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</si>
</sst>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5" formatCode="#,##0%;[Red]\(#,##0%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9102"/>
        <bgColor indexed="64"/>
      </patternFill>
    </fill>
  </fills>
  <borders count="2">
    <border>
      <left/>
      <right/>
      <top/>
      <bottom/>
      <diagonal/>
    </border>
    <border>
      <left style="thin">
        <color rgb="FF048273"/>
      </left>
      <right style="thin">
        <color rgb="FF048273"/>
      </right>
      <top style="thin">
        <color rgb="FF048273"/>
      </top>
      <bottom style="thin">
        <color rgb="FF04827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48273"/>
      <color rgb="FFFF9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B1214-CD2E-44C4-8AF4-43FEA9A4D924}">
  <dimension ref="A1:F13"/>
  <sheetViews>
    <sheetView tabSelected="1" workbookViewId="0">
      <selection activeCell="B1" sqref="B1"/>
    </sheetView>
  </sheetViews>
  <sheetFormatPr defaultColWidth="25.7109375" defaultRowHeight="24.95" customHeight="1" x14ac:dyDescent="0.25"/>
  <cols>
    <col min="1" max="16384" width="25.7109375" style="1"/>
  </cols>
  <sheetData>
    <row r="1" spans="1:6" ht="24.95" customHeight="1" x14ac:dyDescent="0.25">
      <c r="A1" s="2" t="s">
        <v>1</v>
      </c>
      <c r="B1" s="3" t="s">
        <v>0</v>
      </c>
      <c r="C1" s="3" t="s">
        <v>20</v>
      </c>
      <c r="D1" s="3" t="s">
        <v>21</v>
      </c>
      <c r="E1" s="4" t="s">
        <v>9</v>
      </c>
      <c r="F1" s="2" t="s">
        <v>15</v>
      </c>
    </row>
    <row r="2" spans="1:6" ht="24.95" customHeight="1" x14ac:dyDescent="0.25">
      <c r="A2" s="5" t="s">
        <v>2</v>
      </c>
      <c r="B2" s="8">
        <v>12468.27</v>
      </c>
      <c r="C2" s="8">
        <v>1420.94</v>
      </c>
      <c r="D2" s="8">
        <v>11047.34</v>
      </c>
      <c r="E2" s="6">
        <f>C2/B2</f>
        <v>0.11396448745495566</v>
      </c>
      <c r="F2" s="5" t="s">
        <v>19</v>
      </c>
    </row>
    <row r="3" spans="1:6" ht="24.95" customHeight="1" x14ac:dyDescent="0.25">
      <c r="A3" s="5" t="s">
        <v>10</v>
      </c>
      <c r="B3" s="8">
        <v>15319.93</v>
      </c>
      <c r="C3" s="8">
        <v>2879.65</v>
      </c>
      <c r="D3" s="8">
        <v>12440.28</v>
      </c>
      <c r="E3" s="6">
        <f>C3/B3</f>
        <v>0.18796756904241729</v>
      </c>
      <c r="F3" s="5" t="s">
        <v>19</v>
      </c>
    </row>
    <row r="4" spans="1:6" ht="24.95" customHeight="1" x14ac:dyDescent="0.25">
      <c r="A4" s="5" t="s">
        <v>11</v>
      </c>
      <c r="B4" s="8">
        <v>426.17</v>
      </c>
      <c r="C4" s="8">
        <v>83.43</v>
      </c>
      <c r="D4" s="8">
        <v>342.74</v>
      </c>
      <c r="E4" s="6">
        <f>C4/B4</f>
        <v>0.19576694746228032</v>
      </c>
      <c r="F4" s="5" t="s">
        <v>19</v>
      </c>
    </row>
    <row r="5" spans="1:6" ht="24.95" customHeight="1" x14ac:dyDescent="0.25">
      <c r="A5" s="5" t="s">
        <v>3</v>
      </c>
      <c r="B5" s="8">
        <v>29084.19</v>
      </c>
      <c r="C5" s="8">
        <v>4362.63</v>
      </c>
      <c r="D5" s="8">
        <v>24721.57</v>
      </c>
      <c r="E5" s="6">
        <f>C5/B5</f>
        <v>0.1500000515744121</v>
      </c>
      <c r="F5" s="5" t="s">
        <v>19</v>
      </c>
    </row>
    <row r="6" spans="1:6" ht="24.95" customHeight="1" x14ac:dyDescent="0.25">
      <c r="A6" s="5" t="s">
        <v>4</v>
      </c>
      <c r="B6" s="8">
        <v>254654.27</v>
      </c>
      <c r="C6" s="8">
        <v>25471.74</v>
      </c>
      <c r="D6" s="8">
        <v>229182.53</v>
      </c>
      <c r="E6" s="6">
        <f>C6/B6</f>
        <v>0.10002479047376665</v>
      </c>
      <c r="F6" s="5" t="s">
        <v>19</v>
      </c>
    </row>
    <row r="7" spans="1:6" ht="24.95" customHeight="1" x14ac:dyDescent="0.25">
      <c r="A7" s="5" t="s">
        <v>12</v>
      </c>
      <c r="B7" s="8">
        <v>93.76</v>
      </c>
      <c r="C7" s="8">
        <v>14.06</v>
      </c>
      <c r="D7" s="8">
        <v>79.7</v>
      </c>
      <c r="E7" s="6">
        <f>C7/B7</f>
        <v>0.14995733788395904</v>
      </c>
      <c r="F7" s="5" t="s">
        <v>19</v>
      </c>
    </row>
    <row r="8" spans="1:6" ht="24.95" customHeight="1" x14ac:dyDescent="0.25">
      <c r="A8" s="5" t="s">
        <v>5</v>
      </c>
      <c r="B8" s="8">
        <v>2800</v>
      </c>
      <c r="C8" s="8">
        <v>420</v>
      </c>
      <c r="D8" s="8">
        <v>2380</v>
      </c>
      <c r="E8" s="6">
        <f>C8/B8</f>
        <v>0.15</v>
      </c>
      <c r="F8" s="5" t="s">
        <v>19</v>
      </c>
    </row>
    <row r="9" spans="1:6" ht="24.95" customHeight="1" x14ac:dyDescent="0.25">
      <c r="A9" s="5" t="s">
        <v>13</v>
      </c>
      <c r="B9" s="8">
        <v>15288.4</v>
      </c>
      <c r="C9" s="8">
        <v>2593.23</v>
      </c>
      <c r="D9" s="8">
        <v>12695.17</v>
      </c>
      <c r="E9" s="6">
        <f>C9/B9</f>
        <v>0.16962075822191988</v>
      </c>
      <c r="F9" s="5" t="s">
        <v>19</v>
      </c>
    </row>
    <row r="10" spans="1:6" ht="24.95" customHeight="1" x14ac:dyDescent="0.25">
      <c r="A10" s="5" t="s">
        <v>14</v>
      </c>
      <c r="B10" s="8">
        <v>26928.11</v>
      </c>
      <c r="C10" s="8">
        <v>4327.8900000000003</v>
      </c>
      <c r="D10" s="8">
        <v>22600.22</v>
      </c>
      <c r="E10" s="6">
        <f>C10/B10</f>
        <v>0.16072015451511451</v>
      </c>
      <c r="F10" s="5" t="s">
        <v>19</v>
      </c>
    </row>
    <row r="11" spans="1:6" ht="24.95" customHeight="1" x14ac:dyDescent="0.25">
      <c r="A11" s="5" t="s">
        <v>6</v>
      </c>
      <c r="B11" s="8">
        <v>27283.64</v>
      </c>
      <c r="C11" s="8">
        <v>13641.82</v>
      </c>
      <c r="D11" s="8">
        <v>13641.82</v>
      </c>
      <c r="E11" s="6">
        <f>C11/B11</f>
        <v>0.5</v>
      </c>
      <c r="F11" s="7" t="s">
        <v>16</v>
      </c>
    </row>
    <row r="12" spans="1:6" ht="24.95" customHeight="1" x14ac:dyDescent="0.25">
      <c r="A12" s="5" t="s">
        <v>7</v>
      </c>
      <c r="B12" s="8">
        <f>2587450+105860</f>
        <v>2693310</v>
      </c>
      <c r="C12" s="8">
        <f>B12-D12</f>
        <v>1748919</v>
      </c>
      <c r="D12" s="8">
        <f>907340+(105860*35%)</f>
        <v>944391</v>
      </c>
      <c r="E12" s="6">
        <f>C12/B12</f>
        <v>0.64935673947670336</v>
      </c>
      <c r="F12" s="7" t="s">
        <v>17</v>
      </c>
    </row>
    <row r="13" spans="1:6" ht="24.95" customHeight="1" x14ac:dyDescent="0.25">
      <c r="A13" s="5" t="s">
        <v>8</v>
      </c>
      <c r="B13" s="8">
        <f>436845+28800</f>
        <v>465645</v>
      </c>
      <c r="C13" s="8">
        <f>B13-D13</f>
        <v>328430</v>
      </c>
      <c r="D13" s="8">
        <f>128575+(28800*30%)</f>
        <v>137215</v>
      </c>
      <c r="E13" s="6">
        <f>C13/B13</f>
        <v>0.70532272439304622</v>
      </c>
      <c r="F13" s="7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Bradley</dc:creator>
  <cp:lastModifiedBy>Darren Smith</cp:lastModifiedBy>
  <dcterms:created xsi:type="dcterms:W3CDTF">2022-06-27T08:09:47Z</dcterms:created>
  <dcterms:modified xsi:type="dcterms:W3CDTF">2022-07-01T15:39:31Z</dcterms:modified>
</cp:coreProperties>
</file>